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6d5f2762d9d1e74/AJN/Eelarved/"/>
    </mc:Choice>
  </mc:AlternateContent>
  <xr:revisionPtr revIDLastSave="1" documentId="8_{3F98913C-8214-480A-8BBC-51165AA511D1}" xr6:coauthVersionLast="47" xr6:coauthVersionMax="47" xr10:uidLastSave="{B835A9FD-DA07-49E7-82AB-893CF71CF2B9}"/>
  <bookViews>
    <workbookView xWindow="-110" yWindow="-110" windowWidth="19420" windowHeight="10300" xr2:uid="{A0213AB6-19CF-46A2-9D37-B63586AF1B2C}"/>
  </bookViews>
  <sheets>
    <sheet name="2026-27 eelarve" sheetId="1" r:id="rId1"/>
    <sheet name="Leh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8" i="1"/>
  <c r="G13" i="1"/>
  <c r="G29" i="1" s="1"/>
  <c r="G5" i="1"/>
  <c r="G10" i="1" s="1"/>
  <c r="F9" i="1"/>
  <c r="F15" i="1"/>
  <c r="F14" i="1"/>
  <c r="G31" i="1" l="1"/>
  <c r="F5" i="1"/>
  <c r="F13" i="1" l="1"/>
  <c r="F18" i="1" l="1"/>
  <c r="F10" i="1"/>
  <c r="F29" i="1" l="1"/>
  <c r="F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Inge Palgi</author>
    <author>evelin tints</author>
  </authors>
  <commentList>
    <comment ref="F6" authorId="0" shapeId="0" xr:uid="{E7F05F56-A798-412A-8FFA-CBE64D5D88BE}">
      <text>
        <r>
          <rPr>
            <b/>
            <sz val="9"/>
            <color indexed="81"/>
            <rFont val="Tahoma"/>
            <charset val="1"/>
          </rPr>
          <t>Inge Palgi:</t>
        </r>
        <r>
          <rPr>
            <sz val="9"/>
            <color indexed="81"/>
            <rFont val="Tahoma"/>
            <charset val="1"/>
          </rPr>
          <t xml:space="preserve">
35% järelvalvetasude arved lähevad välja veebr 2026</t>
        </r>
      </text>
    </comment>
    <comment ref="F9" authorId="1" shapeId="0" xr:uid="{80C1A4C1-3AA2-499D-9223-E47A6F6FF122}">
      <text>
        <r>
          <rPr>
            <sz val="9"/>
            <color indexed="81"/>
            <rFont val="Tahoma"/>
            <family val="2"/>
            <charset val="186"/>
          </rPr>
          <t xml:space="preserve">trahvid - 14'400
intressitulu - 2'893
</t>
        </r>
      </text>
    </comment>
    <comment ref="F16" authorId="1" shapeId="0" xr:uid="{1D0A4612-FF74-414C-9FA0-78614EB414CB}">
      <text>
        <r>
          <rPr>
            <sz val="9"/>
            <color indexed="81"/>
            <rFont val="Tahoma"/>
            <family val="2"/>
            <charset val="186"/>
          </rPr>
          <t>KVK töötasud</t>
        </r>
      </text>
    </comment>
    <comment ref="F17" authorId="1" shapeId="0" xr:uid="{73D1074F-2B8B-4A1E-85ED-5689F4BD5B23}">
      <text>
        <r>
          <rPr>
            <sz val="9"/>
            <color indexed="81"/>
            <rFont val="Tahoma"/>
            <family val="2"/>
            <charset val="186"/>
          </rPr>
          <t xml:space="preserve">erisoodustus+maksud =2660
rahvusvaheliste komandeeringutega seot. kulud=3806
KVKga seot.lähetused=465
spordikulude komp +tervisekontroll=750
</t>
        </r>
      </text>
    </comment>
    <comment ref="F21" authorId="1" shapeId="0" xr:uid="{1F1B6A4A-D1AF-46F9-8AE8-0E2638EE3A60}">
      <text>
        <r>
          <rPr>
            <sz val="9"/>
            <color indexed="81"/>
            <rFont val="Tahoma"/>
            <family val="2"/>
            <charset val="186"/>
          </rPr>
          <t>side = 1087
juriidiline = 20'009
rmtp = 4123
riistvara ja tarvikud = 1169 (Katre Xiaomi MiX, Grete IdeaPad)
IT kulud = 394</t>
        </r>
      </text>
    </comment>
    <comment ref="F22" authorId="0" shapeId="0" xr:uid="{0E77CE00-5A13-4186-A83B-384A106EACA7}">
      <text>
        <r>
          <rPr>
            <b/>
            <sz val="9"/>
            <color indexed="81"/>
            <rFont val="Tahoma"/>
            <charset val="1"/>
          </rPr>
          <t>Inge Palgi:</t>
        </r>
        <r>
          <rPr>
            <sz val="9"/>
            <color indexed="81"/>
            <rFont val="Tahoma"/>
            <charset val="1"/>
          </rPr>
          <t xml:space="preserve">
info- ja uudisteportaalid jm.</t>
        </r>
      </text>
    </comment>
    <comment ref="F27" authorId="1" shapeId="0" xr:uid="{50FA4F3B-A7BF-4C6B-B9CE-81C842FA0761}">
      <text>
        <r>
          <rPr>
            <sz val="9"/>
            <color indexed="81"/>
            <rFont val="Tahoma"/>
            <family val="2"/>
            <charset val="186"/>
          </rPr>
          <t xml:space="preserve">Standardite tõlked
</t>
        </r>
      </text>
    </comment>
    <comment ref="F28" authorId="1" shapeId="0" xr:uid="{CCF633E2-17FB-4C3F-9EC0-7BC72ADEB608}">
      <text>
        <r>
          <rPr>
            <sz val="9"/>
            <color indexed="81"/>
            <rFont val="Tahoma"/>
            <family val="2"/>
            <charset val="186"/>
          </rPr>
          <t xml:space="preserve">kohtuotusega välja mõistetud 
</t>
        </r>
      </text>
    </comment>
  </commentList>
</comments>
</file>

<file path=xl/sharedStrings.xml><?xml version="1.0" encoding="utf-8"?>
<sst xmlns="http://schemas.openxmlformats.org/spreadsheetml/2006/main" count="36" uniqueCount="34">
  <si>
    <t>Järelevalve</t>
  </si>
  <si>
    <t>Eelarve</t>
  </si>
  <si>
    <t>Tegelik</t>
  </si>
  <si>
    <t>Tulud</t>
  </si>
  <si>
    <t>Tasu protsent</t>
  </si>
  <si>
    <t>Audiitorkogu liikmete kohustuslikud liikmemaksud</t>
  </si>
  <si>
    <t>Audiitorettevõtja järelvalvetasu</t>
  </si>
  <si>
    <t>Sihtfinantseerimine järelevalve korraldamiseks</t>
  </si>
  <si>
    <t>Kutseeksamitasud</t>
  </si>
  <si>
    <r>
      <t xml:space="preserve">Muud tulud </t>
    </r>
    <r>
      <rPr>
        <i/>
        <sz val="10"/>
        <color rgb="FF002060"/>
        <rFont val="Whitney Book"/>
        <charset val="186"/>
      </rPr>
      <t>(trahvid, viivised, finantstulu jmt)</t>
    </r>
  </si>
  <si>
    <t>Tulud kokku</t>
  </si>
  <si>
    <t>Kulud</t>
  </si>
  <si>
    <t>Üldkulu</t>
  </si>
  <si>
    <t>Tööjõukulud</t>
  </si>
  <si>
    <t>Järelvalvenõukogu</t>
  </si>
  <si>
    <t xml:space="preserve">Töötajad </t>
  </si>
  <si>
    <t>Välisekspertide kaasamise kulud</t>
  </si>
  <si>
    <t>Lähetuskulud ja muud tööjõukulud (koolitus jmt)</t>
  </si>
  <si>
    <t>Haldus- ja tegevuskulud</t>
  </si>
  <si>
    <t>Kontori üürikulu</t>
  </si>
  <si>
    <t>Kommunaal- ja muud bürooruumidega seotud kulud</t>
  </si>
  <si>
    <t>Sisseostetavad teenused (rmtp.e, õigusabi, it kulu sh riistvara/tarkvara jmt)</t>
  </si>
  <si>
    <t>Muud büroo- ja tegevuskulud</t>
  </si>
  <si>
    <t>Järelvalvetegevused</t>
  </si>
  <si>
    <t>Järelvalvementluse läbiviimise kulu</t>
  </si>
  <si>
    <t>Eksamikomisjoni töö tasustamine</t>
  </si>
  <si>
    <t>Muud kutseeksami korraldamise kulud</t>
  </si>
  <si>
    <t>Rahvusvaheliste standardite tõlkimise kulu</t>
  </si>
  <si>
    <t>Kulud kokku</t>
  </si>
  <si>
    <t>Tulem kokku</t>
  </si>
  <si>
    <t>Ettenägematute kulude reserv</t>
  </si>
  <si>
    <t>2025/2026</t>
  </si>
  <si>
    <t>AUDIITORKOGU 2025/2026 EELARVE ARUANNE (kuni 31.01.2026)</t>
  </si>
  <si>
    <t>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</si>
</sst>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10"/>
      <color rgb="FF002060"/>
      <name val="Whitney Book"/>
      <charset val="186"/>
    </font>
    <font>
      <sz val="10"/>
      <color rgb="FF002060"/>
      <name val="Whitney Book"/>
      <charset val="186"/>
    </font>
    <font>
      <i/>
      <sz val="10"/>
      <color rgb="FF002060"/>
      <name val="Whitney Book"/>
      <charset val="186"/>
    </font>
    <font>
      <i/>
      <sz val="6"/>
      <color rgb="FF002060"/>
      <name val="Whitney Book"/>
      <charset val="186"/>
    </font>
    <font>
      <b/>
      <i/>
      <sz val="10"/>
      <color rgb="FF002060"/>
      <name val="Whitney Book"/>
      <charset val="186"/>
    </font>
    <font>
      <sz val="9"/>
      <color indexed="81"/>
      <name val="Tahoma"/>
      <family val="2"/>
      <charset val="186"/>
    </font>
    <font>
      <sz val="11"/>
      <color theme="1"/>
      <name val="Aptos Narrow"/>
      <family val="2"/>
      <scheme val="minor"/>
    </font>
    <font>
      <sz val="11"/>
      <color theme="1"/>
      <name val="Times"/>
      <family val="1"/>
    </font>
    <font>
      <sz val="8"/>
      <color theme="1"/>
      <name val="Times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6" fillId="2" borderId="0" xfId="0" applyFont="1" applyFill="1"/>
    <xf numFmtId="0" fontId="4" fillId="2" borderId="0" xfId="0" applyFont="1" applyFill="1"/>
    <xf numFmtId="164" fontId="3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64" fontId="5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9" fillId="2" borderId="0" xfId="0" applyFont="1" applyFill="1"/>
    <xf numFmtId="10" fontId="9" fillId="2" borderId="0" xfId="0" applyNumberFormat="1" applyFont="1" applyFill="1"/>
    <xf numFmtId="0" fontId="10" fillId="2" borderId="0" xfId="0" applyFont="1" applyFill="1"/>
    <xf numFmtId="9" fontId="10" fillId="2" borderId="0" xfId="2" applyFont="1" applyFill="1"/>
    <xf numFmtId="164" fontId="5" fillId="2" borderId="1" xfId="0" applyNumberFormat="1" applyFont="1" applyFill="1" applyBorder="1" applyAlignment="1">
      <alignment horizontal="right"/>
    </xf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11" xfId="0" applyNumberFormat="1" applyFont="1" applyFill="1" applyBorder="1"/>
    <xf numFmtId="164" fontId="3" fillId="2" borderId="6" xfId="0" applyNumberFormat="1" applyFont="1" applyFill="1" applyBorder="1"/>
    <xf numFmtId="164" fontId="3" fillId="2" borderId="6" xfId="0" applyNumberFormat="1" applyFont="1" applyFill="1" applyBorder="1" applyAlignment="1">
      <alignment horizontal="right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2" borderId="17" xfId="0" applyNumberFormat="1" applyFont="1" applyFill="1" applyBorder="1"/>
    <xf numFmtId="164" fontId="2" fillId="2" borderId="18" xfId="0" applyNumberFormat="1" applyFont="1" applyFill="1" applyBorder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Normaallaad" xfId="0" builtinId="0"/>
    <cellStyle name="Normal 3" xfId="1" xr:uid="{E2798CBA-9ACB-4CBE-B080-98326B96BD95}"/>
    <cellStyle name="Prot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55DF8-3ED3-49F8-9E56-BAF2A2F38FD4}">
  <dimension ref="A1:H43"/>
  <sheetViews>
    <sheetView tabSelected="1" zoomScale="130" zoomScaleNormal="130" workbookViewId="0">
      <selection activeCell="D12" sqref="D12"/>
    </sheetView>
  </sheetViews>
  <sheetFormatPr defaultColWidth="9" defaultRowHeight="12.5" outlineLevelRow="1"/>
  <cols>
    <col min="1" max="1" width="1.7265625" style="3" customWidth="1"/>
    <col min="2" max="2" width="2.7265625" style="3" customWidth="1"/>
    <col min="3" max="3" width="3.54296875" style="3" customWidth="1"/>
    <col min="4" max="4" width="38.453125" style="3" customWidth="1"/>
    <col min="5" max="5" width="11.1796875" style="3" customWidth="1"/>
    <col min="6" max="6" width="10.26953125" style="3" bestFit="1" customWidth="1"/>
    <col min="7" max="7" width="11.1796875" style="3" customWidth="1"/>
    <col min="8" max="8" width="13" style="3" customWidth="1"/>
    <col min="9" max="16384" width="9" style="3"/>
  </cols>
  <sheetData>
    <row r="1" spans="1:8" ht="13.5" thickBot="1">
      <c r="A1" s="1" t="s">
        <v>32</v>
      </c>
      <c r="B1" s="1"/>
      <c r="C1" s="1"/>
      <c r="D1" s="2"/>
    </row>
    <row r="2" spans="1:8" ht="13.5" thickBot="1">
      <c r="E2" s="38" t="s">
        <v>0</v>
      </c>
      <c r="F2" s="39"/>
      <c r="G2" s="40"/>
    </row>
    <row r="3" spans="1:8" ht="13.5" thickBot="1">
      <c r="A3" s="2"/>
      <c r="B3" s="2"/>
      <c r="C3" s="2"/>
      <c r="D3" s="2"/>
      <c r="E3" s="18" t="s">
        <v>1</v>
      </c>
      <c r="F3" s="19" t="s">
        <v>2</v>
      </c>
      <c r="G3" s="18" t="s">
        <v>1</v>
      </c>
    </row>
    <row r="4" spans="1:8" ht="14">
      <c r="A4" s="1" t="s">
        <v>3</v>
      </c>
      <c r="E4" s="32" t="s">
        <v>31</v>
      </c>
      <c r="F4" s="33" t="s">
        <v>31</v>
      </c>
      <c r="G4" s="32" t="s">
        <v>33</v>
      </c>
      <c r="H4" s="20" t="s">
        <v>4</v>
      </c>
    </row>
    <row r="5" spans="1:8" ht="14">
      <c r="B5" s="3" t="s">
        <v>5</v>
      </c>
      <c r="E5" s="4">
        <v>427000</v>
      </c>
      <c r="F5" s="28">
        <f>SUM(F6:F6)</f>
        <v>304294.28000000003</v>
      </c>
      <c r="G5" s="28">
        <f>SUM(G6:G6)</f>
        <v>525714.28571428568</v>
      </c>
      <c r="H5" s="21">
        <v>8.0000000000000002E-3</v>
      </c>
    </row>
    <row r="6" spans="1:8" ht="13" outlineLevel="1">
      <c r="B6" s="8"/>
      <c r="C6" s="8"/>
      <c r="D6" s="8" t="s">
        <v>6</v>
      </c>
      <c r="E6" s="17">
        <v>427000</v>
      </c>
      <c r="F6" s="7">
        <v>304294.28000000003</v>
      </c>
      <c r="G6" s="17">
        <f>460000/7*8</f>
        <v>525714.28571428568</v>
      </c>
      <c r="H6" s="22"/>
    </row>
    <row r="7" spans="1:8">
      <c r="B7" s="3" t="s">
        <v>7</v>
      </c>
      <c r="E7" s="4">
        <v>42750</v>
      </c>
      <c r="F7" s="28">
        <v>21375</v>
      </c>
      <c r="G7" s="4">
        <v>42750</v>
      </c>
      <c r="H7" s="23"/>
    </row>
    <row r="8" spans="1:8">
      <c r="B8" s="3" t="s">
        <v>8</v>
      </c>
      <c r="E8" s="4">
        <v>13000</v>
      </c>
      <c r="F8" s="5">
        <v>12480</v>
      </c>
      <c r="G8" s="4">
        <v>18000</v>
      </c>
      <c r="H8" s="22"/>
    </row>
    <row r="9" spans="1:8" ht="14">
      <c r="B9" s="3" t="s">
        <v>9</v>
      </c>
      <c r="E9" s="4">
        <v>20000</v>
      </c>
      <c r="F9" s="5">
        <f>14400+2893</f>
        <v>17293</v>
      </c>
      <c r="G9" s="4">
        <v>25000</v>
      </c>
      <c r="H9" s="20"/>
    </row>
    <row r="10" spans="1:8" ht="14">
      <c r="A10" s="37" t="s">
        <v>10</v>
      </c>
      <c r="B10" s="37"/>
      <c r="C10" s="37"/>
      <c r="D10" s="37"/>
      <c r="E10" s="9">
        <v>502750</v>
      </c>
      <c r="F10" s="10">
        <f>SUM(F7:F9)+F5</f>
        <v>355442.28</v>
      </c>
      <c r="G10" s="10">
        <f>SUM(G7:G9)+G5</f>
        <v>611464.28571428568</v>
      </c>
      <c r="H10" s="20"/>
    </row>
    <row r="11" spans="1:8" ht="14">
      <c r="A11" s="1" t="s">
        <v>11</v>
      </c>
      <c r="E11" s="11"/>
      <c r="F11" s="12"/>
      <c r="G11" s="11"/>
      <c r="H11" s="20"/>
    </row>
    <row r="12" spans="1:8" ht="14">
      <c r="B12" s="13" t="s">
        <v>12</v>
      </c>
      <c r="C12" s="13"/>
      <c r="E12" s="11"/>
      <c r="F12" s="12"/>
      <c r="G12" s="11"/>
      <c r="H12" s="20"/>
    </row>
    <row r="13" spans="1:8" ht="14">
      <c r="B13" s="14" t="s">
        <v>13</v>
      </c>
      <c r="C13" s="13"/>
      <c r="E13" s="4">
        <v>501000</v>
      </c>
      <c r="F13" s="5">
        <f>SUM(F14:F17)</f>
        <v>290370.14</v>
      </c>
      <c r="G13" s="5">
        <f>SUM(G14:G17)</f>
        <v>570000</v>
      </c>
      <c r="H13" s="20"/>
    </row>
    <row r="14" spans="1:8" ht="14">
      <c r="B14" s="14"/>
      <c r="D14" s="8" t="s">
        <v>14</v>
      </c>
      <c r="E14" s="6">
        <v>114000</v>
      </c>
      <c r="F14" s="7">
        <f>50428.57+16641.42</f>
        <v>67069.989999999991</v>
      </c>
      <c r="G14" s="6">
        <v>120000</v>
      </c>
      <c r="H14" s="20"/>
    </row>
    <row r="15" spans="1:8" ht="14">
      <c r="D15" s="8" t="s">
        <v>15</v>
      </c>
      <c r="E15" s="6">
        <v>370000</v>
      </c>
      <c r="F15" s="7">
        <f>161150+53179.5+1289.2</f>
        <v>215618.7</v>
      </c>
      <c r="G15" s="6">
        <v>430000</v>
      </c>
      <c r="H15" s="20"/>
    </row>
    <row r="16" spans="1:8" ht="14">
      <c r="D16" s="8" t="s">
        <v>16</v>
      </c>
      <c r="E16" s="6">
        <v>5000</v>
      </c>
      <c r="F16" s="7"/>
      <c r="G16" s="6">
        <v>5000</v>
      </c>
      <c r="H16" s="20"/>
    </row>
    <row r="17" spans="1:8" ht="14">
      <c r="D17" s="8" t="s">
        <v>17</v>
      </c>
      <c r="E17" s="6">
        <v>12000</v>
      </c>
      <c r="F17" s="7">
        <v>7681.45</v>
      </c>
      <c r="G17" s="6">
        <v>15000</v>
      </c>
      <c r="H17" s="20"/>
    </row>
    <row r="18" spans="1:8" ht="14">
      <c r="B18" s="14" t="s">
        <v>18</v>
      </c>
      <c r="C18" s="13"/>
      <c r="D18" s="13"/>
      <c r="E18" s="4">
        <v>55000</v>
      </c>
      <c r="F18" s="5">
        <f>SUM(F19:F22)</f>
        <v>28058.880000000001</v>
      </c>
      <c r="G18" s="5">
        <f>SUM(G19:G22)</f>
        <v>60000</v>
      </c>
      <c r="H18" s="20"/>
    </row>
    <row r="19" spans="1:8" ht="14">
      <c r="B19" s="14"/>
      <c r="C19" s="13"/>
      <c r="D19" s="8" t="s">
        <v>19</v>
      </c>
      <c r="E19" s="6">
        <v>0</v>
      </c>
      <c r="F19" s="7"/>
      <c r="G19" s="6">
        <v>0</v>
      </c>
      <c r="H19" s="20"/>
    </row>
    <row r="20" spans="1:8" ht="14">
      <c r="B20" s="14"/>
      <c r="C20" s="13"/>
      <c r="D20" s="8" t="s">
        <v>20</v>
      </c>
      <c r="E20" s="6">
        <v>0</v>
      </c>
      <c r="F20" s="7"/>
      <c r="G20" s="6">
        <v>0</v>
      </c>
      <c r="H20" s="20"/>
    </row>
    <row r="21" spans="1:8" ht="14">
      <c r="B21" s="14"/>
      <c r="C21" s="13"/>
      <c r="D21" s="36" t="s">
        <v>21</v>
      </c>
      <c r="E21" s="6">
        <v>50000</v>
      </c>
      <c r="F21" s="7">
        <v>26781.88</v>
      </c>
      <c r="G21" s="6">
        <v>55000</v>
      </c>
      <c r="H21" s="20"/>
    </row>
    <row r="22" spans="1:8" ht="14.5" thickBot="1">
      <c r="D22" s="8" t="s">
        <v>22</v>
      </c>
      <c r="E22" s="24">
        <v>5000</v>
      </c>
      <c r="F22" s="7">
        <v>1277</v>
      </c>
      <c r="G22" s="24">
        <v>5000</v>
      </c>
      <c r="H22" s="20"/>
    </row>
    <row r="23" spans="1:8" ht="14">
      <c r="B23" s="13" t="s">
        <v>23</v>
      </c>
      <c r="E23" s="27"/>
      <c r="F23" s="31"/>
      <c r="G23" s="27"/>
      <c r="H23" s="20"/>
    </row>
    <row r="24" spans="1:8" ht="14">
      <c r="B24" s="14" t="s">
        <v>24</v>
      </c>
      <c r="E24" s="28">
        <v>0</v>
      </c>
      <c r="F24" s="5">
        <v>0</v>
      </c>
      <c r="G24" s="28">
        <v>0</v>
      </c>
      <c r="H24" s="20"/>
    </row>
    <row r="25" spans="1:8" ht="14">
      <c r="B25" s="14" t="s">
        <v>25</v>
      </c>
      <c r="E25" s="28">
        <v>16000</v>
      </c>
      <c r="F25" s="5">
        <v>8523</v>
      </c>
      <c r="G25" s="28">
        <v>17000</v>
      </c>
      <c r="H25" s="20"/>
    </row>
    <row r="26" spans="1:8" ht="14" outlineLevel="1">
      <c r="B26" s="14" t="s">
        <v>26</v>
      </c>
      <c r="D26" s="8"/>
      <c r="E26" s="28">
        <v>5000</v>
      </c>
      <c r="F26" s="5">
        <v>0</v>
      </c>
      <c r="G26" s="28">
        <v>5000</v>
      </c>
      <c r="H26" s="20"/>
    </row>
    <row r="27" spans="1:8" ht="14" outlineLevel="1">
      <c r="B27" s="14" t="s">
        <v>27</v>
      </c>
      <c r="D27" s="8"/>
      <c r="E27" s="28">
        <v>10000</v>
      </c>
      <c r="F27" s="5"/>
      <c r="G27" s="28">
        <v>10000</v>
      </c>
      <c r="H27" s="20"/>
    </row>
    <row r="28" spans="1:8" ht="14">
      <c r="B28" s="13" t="s">
        <v>30</v>
      </c>
      <c r="E28" s="29">
        <v>20000</v>
      </c>
      <c r="F28" s="15">
        <v>0</v>
      </c>
      <c r="G28" s="29">
        <v>20000</v>
      </c>
      <c r="H28" s="20"/>
    </row>
    <row r="29" spans="1:8" ht="14.5" thickBot="1">
      <c r="A29" s="1"/>
      <c r="B29" s="1"/>
      <c r="C29" s="1"/>
      <c r="D29" s="16" t="s">
        <v>28</v>
      </c>
      <c r="E29" s="34">
        <v>607000</v>
      </c>
      <c r="F29" s="35">
        <f>F13+F18+F23+F24+F25+F26+F27+F28</f>
        <v>326952.02</v>
      </c>
      <c r="G29" s="35">
        <f>G13+G18+G23+G24+G25+G26+G27+G28</f>
        <v>682000</v>
      </c>
      <c r="H29" s="20"/>
    </row>
    <row r="30" spans="1:8" ht="14.5" thickBot="1">
      <c r="E30" s="30"/>
      <c r="F30" s="30"/>
      <c r="G30" s="30"/>
      <c r="H30" s="20"/>
    </row>
    <row r="31" spans="1:8" ht="14.5" thickBot="1">
      <c r="A31" s="1"/>
      <c r="B31" s="1"/>
      <c r="C31" s="1"/>
      <c r="D31" s="16" t="s">
        <v>29</v>
      </c>
      <c r="E31" s="25">
        <v>-104250</v>
      </c>
      <c r="F31" s="26">
        <f>F10-F29</f>
        <v>28490.260000000009</v>
      </c>
      <c r="G31" s="26">
        <f>G10-G29</f>
        <v>-70535.714285714319</v>
      </c>
      <c r="H31" s="20"/>
    </row>
    <row r="32" spans="1:8" ht="14">
      <c r="A32" s="14"/>
      <c r="H32" s="20"/>
    </row>
    <row r="33" spans="8:8" ht="14">
      <c r="H33" s="20"/>
    </row>
    <row r="34" spans="8:8" ht="14">
      <c r="H34" s="20"/>
    </row>
    <row r="35" spans="8:8" ht="14">
      <c r="H35" s="20"/>
    </row>
    <row r="36" spans="8:8" ht="14">
      <c r="H36" s="20"/>
    </row>
    <row r="37" spans="8:8" ht="14">
      <c r="H37" s="20"/>
    </row>
    <row r="38" spans="8:8" ht="14">
      <c r="H38" s="20"/>
    </row>
    <row r="39" spans="8:8" ht="14">
      <c r="H39" s="20"/>
    </row>
    <row r="40" spans="8:8">
      <c r="H40" s="22"/>
    </row>
    <row r="41" spans="8:8">
      <c r="H41" s="22"/>
    </row>
    <row r="42" spans="8:8" ht="14">
      <c r="H42" s="20"/>
    </row>
    <row r="43" spans="8:8" ht="14">
      <c r="H43" s="20"/>
    </row>
  </sheetData>
  <mergeCells count="2">
    <mergeCell ref="A10:D10"/>
    <mergeCell ref="E2:F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98D3-4FC7-4555-9610-4A9914115CB0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FB0D1B844534CAFBEE86345423440" ma:contentTypeVersion="15" ma:contentTypeDescription="Create a new document." ma:contentTypeScope="" ma:versionID="f71c4639b3bb17669ee3098684581bda">
  <xsd:schema xmlns:xsd="http://www.w3.org/2001/XMLSchema" xmlns:xs="http://www.w3.org/2001/XMLSchema" xmlns:p="http://schemas.microsoft.com/office/2006/metadata/properties" xmlns:ns2="60018eb3-4447-452b-9dd1-acb58d7ffab9" xmlns:ns3="f8f44234-b83e-48cb-b82a-80b4a2e45bb9" targetNamespace="http://schemas.microsoft.com/office/2006/metadata/properties" ma:root="true" ma:fieldsID="baa3d5f97b32cd8df64dc14d33f46065" ns2:_="" ns3:_="">
    <xsd:import namespace="60018eb3-4447-452b-9dd1-acb58d7ffab9"/>
    <xsd:import namespace="f8f44234-b83e-48cb-b82a-80b4a2e45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18eb3-4447-452b-9dd1-acb58d7ff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260f296-a789-4790-aaef-ee5cdbfeb9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44234-b83e-48cb-b82a-80b4a2e45b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c415284-154a-4a7a-83b4-b785861cfbff}" ma:internalName="TaxCatchAll" ma:showField="CatchAllData" ma:web="f8f44234-b83e-48cb-b82a-80b4a2e45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018eb3-4447-452b-9dd1-acb58d7ffab9">
      <Terms xmlns="http://schemas.microsoft.com/office/infopath/2007/PartnerControls"/>
    </lcf76f155ced4ddcb4097134ff3c332f>
    <TaxCatchAll xmlns="f8f44234-b83e-48cb-b82a-80b4a2e45bb9" xsi:nil="true"/>
  </documentManagement>
</p:properties>
</file>

<file path=customXml/itemProps1.xml><?xml version="1.0" encoding="utf-8"?>
<ds:datastoreItem xmlns:ds="http://schemas.openxmlformats.org/officeDocument/2006/customXml" ds:itemID="{7D6F6525-3472-467D-AF75-6B40246B5E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922F06-8521-45A3-BF26-04AA59382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018eb3-4447-452b-9dd1-acb58d7ffab9"/>
    <ds:schemaRef ds:uri="f8f44234-b83e-48cb-b82a-80b4a2e45b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ABC418-1DE0-416D-9E1C-32AD9881B8A0}">
  <ds:schemaRefs>
    <ds:schemaRef ds:uri="http://purl.org/dc/dcmitype/"/>
    <ds:schemaRef ds:uri="http://www.w3.org/XML/1998/namespace"/>
    <ds:schemaRef ds:uri="25b01890-a1ac-4ad2-bc40-8ab802eb0dcc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60018eb3-4447-452b-9dd1-acb58d7ffab9"/>
    <ds:schemaRef ds:uri="f8f44234-b83e-48cb-b82a-80b4a2e45b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2026-27 eelarve</vt:lpstr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Evelin Tints-Vill</dc:creator>
  <cp:keywords/>
  <dc:description/>
  <cp:lastModifiedBy>Urmas Kaarlep</cp:lastModifiedBy>
  <cp:revision/>
  <dcterms:created xsi:type="dcterms:W3CDTF">2024-03-25T14:52:37Z</dcterms:created>
  <dcterms:modified xsi:type="dcterms:W3CDTF">2026-02-17T13:45:20Z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0x0101005D9FB0D1B844534CAFBEE86345423440</vt:lpwstr>
  </property>
  <property fmtid="{D5CDD505-2E9C-101B-9397-08002B2CF9AE}" pid="3" name="MediaServiceImageTags">
    <vt:lpwstr/>
  </property>
</Properties>
</file>